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ШЕХОНСКОЕ ШОССЕ 15 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<sst xmlns="http://schemas.openxmlformats.org/spreadsheetml/2006/main" count="82" uniqueCount="78">
  <si>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</si>
  <si>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</si>
  <si>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</si>
  <si>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Пошехонское шоссе , 15</t>
  </si>
  <si>
    <t xml:space="preserve">       период: с 01 января 2019 по 31 декабря 2019 года</t>
  </si>
  <si>
    <t xml:space="preserve">Общая  площадь дома : 4436,3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</si>
  <si>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</si>
  <si>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</si>
  <si>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</si>
  <si>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</si>
  <si>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</si>
  <si>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</si>
  <si>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</si>
  <si>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</si>
  <si>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</si>
  <si>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</si>
  <si>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</si>
  <si>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</si>
  <si>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</si>
  <si>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</si>
  <si>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Вывоз ТКО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</si>
  <si>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</si>
  <si>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</si>
  <si>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</si>
  <si>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</si>
  <si>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</si>
  <si>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</si>
  <si>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</si>
  <si>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</si>
  <si>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</si>
  <si>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</si>
  <si>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</si>
  <si>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</si>
  <si>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ТКО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</si>
  <si>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</si>
  <si>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</si>
  <si>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</si>
  <si>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</si>
  <si>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</si>
  <si>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</si>
  <si>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шарового крана на водомерном узле Д100 -1шт.</t>
  </si>
  <si>
    <t xml:space="preserve">Промывка пластинчатого теплообменника - 1 шт.</t>
  </si>
  <si>
    <t xml:space="preserve">Замена стояков гор./хол. водоснабжения в подъезде № 1по стояку кв.№2 Д32 - 30 м, Д25-20м, Д20 - 2м</t>
  </si>
  <si>
    <t xml:space="preserve">Замена стояков гор./хол. водоснабжения в подъезде № 1по стояку кв.№7 Д32 - 30 м, , Д20 - 2м,</t>
  </si>
  <si>
    <t xml:space="preserve">Замена стояков гор./хол. водоснабжения в в кв.№№43, 47, 51 Д32 - 28 м</t>
  </si>
  <si>
    <t xml:space="preserve">Замена стояков гор./хол. водоснабжения в в кв.№№61-64 Д32 - 64 м, Д25-54м, Д20 - 8м,</t>
  </si>
  <si>
    <t xml:space="preserve">Замена стояков гор./хол. водоснабжения в в кв.№55 Д32 - 2 м, Д25-2м</t>
  </si>
  <si>
    <t xml:space="preserve">Замена радиатора в кв.№24 - 7 секций</t>
  </si>
  <si>
    <t xml:space="preserve">Замена шарового крана на в ТУ Д80 -1шт.</t>
  </si>
  <si>
    <t xml:space="preserve">Прочистка и устранение засоров вент.каналов</t>
  </si>
  <si>
    <t xml:space="preserve">Промывка с/с отопления</t>
  </si>
  <si>
    <t xml:space="preserve">Замена стояков гор./хол. водоснабжения в подъезде № 1 по стояку кв.№4 Д32 - 36м, Д25-48м , Д20 - 2м</t>
  </si>
  <si>
    <t xml:space="preserve">2.2. Работы по благоустройству земельного участка </t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</si>
  <si>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</si>
  <si>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</si>
  <si>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</si>
  <si>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Ремонт козырька балкона кв.№№17-18 10 кв.м.</t>
  </si>
  <si>
    <t xml:space="preserve">ИТОГО </t>
  </si>
  <si>
    <t xml:space="preserve">Перерасчет суммы по текущему ремонту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</si>
  <si>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</si>
  <si>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</si>
  <si>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</si>
  <si>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</si>
  <si>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</si>
  <si>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</si>
  <si>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</si>
  <si>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</si>
  <si>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</si>
  <si>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</si>
  <si>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Установка доводчиков</t>
  </si>
  <si>
    <t xml:space="preserve">8.3 Снятие показаний и злектронная передача общедомовых приборов учета ресурсоснабжающим организациям</t>
  </si>
  <si>
    <t xml:space="preserve">8.4 Уборка, вывоз листвы, веток, снега и КГО</t>
  </si>
  <si>
    <t xml:space="preserve">8.5 Техническое  обслуживание  охранной  сигнализации  в  подвале  и на  чердаке</t>
  </si>
  <si>
    <t xml:space="preserve">Остаток   начисленных   средств   ( дефицит (- ),  профицит (+))   по   статье   содержание  МКД   на  01.01.2019 г. составляет   :    + 286764,72  руб</t>
  </si>
  <si>
    <t xml:space="preserve">Начислено  по  тарифу на содержание ( без СОИ )  за  2019 г. :  1062582,58  руб.</t>
  </si>
  <si>
    <t xml:space="preserve">Выполнено  работ  по  содержанию  за 2019 г.  :   1530627,44  руб.</t>
  </si>
  <si>
    <t xml:space="preserve">Остаток   начисленных   средств   ( дефицит (- ),  профицит (+))   по   статье   содержание  МКД   на  31.12.2019 г. составляет   :    - 181280,14  руб</t>
  </si>
  <si>
    <t xml:space="preserve">Подробную информацию (сметы и акты на выполненные работы) можно получить по адресу:  Школьный  переулок  д.  2  кор. 1                    тел.  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</si>
</sst>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79" activeCellId="0" sqref="B79"/>
    </sheetView>
  </sheetViews>
  <sheetFormatPr defaultColWidth="8.7421875"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239826.33</v>
      </c>
      <c r="F12" s="9"/>
    </row>
    <row r="13" customFormat="false" ht="15.6" hidden="false" customHeight="false" outlineLevel="0" collapsed="false">
      <c r="B13" s="10" t="s">
        <v>14</v>
      </c>
      <c r="C13" s="7" t="n">
        <v>1155163.51</v>
      </c>
      <c r="D13" s="7" t="n">
        <v>1145721.4</v>
      </c>
      <c r="E13" s="11" t="n">
        <f aca="false">D13-C13</f>
        <v>-9442.1100000001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2528795.76</v>
      </c>
      <c r="D14" s="7" t="n">
        <f aca="false">D15+D16+D17</f>
        <v>2461496.08</v>
      </c>
      <c r="E14" s="11" t="n">
        <f aca="false">D14-C14</f>
        <v>-67299.6800000002</v>
      </c>
      <c r="F14" s="11"/>
    </row>
    <row r="15" customFormat="false" ht="15.6" hidden="false" customHeight="false" outlineLevel="0" collapsed="false">
      <c r="B15" s="10" t="s">
        <v>16</v>
      </c>
      <c r="C15" s="7" t="n">
        <v>486794</v>
      </c>
      <c r="D15" s="7" t="n">
        <v>473376.4</v>
      </c>
      <c r="E15" s="11" t="n">
        <f aca="false">D15-C15</f>
        <v>-13417.6</v>
      </c>
      <c r="F15" s="11"/>
    </row>
    <row r="16" customFormat="false" ht="15.6" hidden="false" customHeight="false" outlineLevel="0" collapsed="false">
      <c r="B16" s="10" t="s">
        <v>17</v>
      </c>
      <c r="C16" s="7" t="n">
        <v>1531890.88</v>
      </c>
      <c r="D16" s="7" t="n">
        <f aca="false">C16</f>
        <v>1531890.88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510110.88</v>
      </c>
      <c r="D17" s="7" t="n">
        <v>456228.8</v>
      </c>
      <c r="E17" s="11" t="n">
        <f aca="false">D17-C17</f>
        <v>-53882.08</v>
      </c>
      <c r="F17" s="11"/>
    </row>
    <row r="18" customFormat="false" ht="15.6" hidden="false" customHeight="false" outlineLevel="0" collapsed="false">
      <c r="B18" s="12" t="s">
        <v>19</v>
      </c>
      <c r="C18" s="7" t="n">
        <v>-3213.52</v>
      </c>
      <c r="D18" s="7" t="n">
        <v>15783.93</v>
      </c>
      <c r="E18" s="11" t="n">
        <f aca="false">D18-C18</f>
        <v>18997.45</v>
      </c>
      <c r="F18" s="11"/>
    </row>
    <row r="19" customFormat="false" ht="15.6" hidden="false" customHeight="false" outlineLevel="0" collapsed="false">
      <c r="B19" s="12" t="s">
        <v>20</v>
      </c>
      <c r="C19" s="7" t="n">
        <v>225746.94</v>
      </c>
      <c r="D19" s="7" t="n">
        <v>213665.52</v>
      </c>
      <c r="E19" s="11" t="n">
        <f aca="false">D19-C19</f>
        <v>-12081.42</v>
      </c>
      <c r="F19" s="11"/>
    </row>
    <row r="20" customFormat="false" ht="15.6" hidden="false" customHeight="false" outlineLevel="0" collapsed="false">
      <c r="B20" s="10" t="s">
        <v>21</v>
      </c>
      <c r="C20" s="7" t="n">
        <f aca="false">C13+C14+C18+C19</f>
        <v>3906492.69</v>
      </c>
      <c r="D20" s="7" t="n">
        <f aca="false">D13+D14+D18+D19</f>
        <v>3836666.93</v>
      </c>
      <c r="E20" s="11" t="n">
        <f aca="false">D20-C20</f>
        <v>-69825.7599999998</v>
      </c>
      <c r="F20" s="11"/>
    </row>
    <row r="21" customFormat="false" ht="17.4" hidden="false" customHeight="false" outlineLevel="0" collapsed="false">
      <c r="B21" s="8" t="s">
        <v>22</v>
      </c>
      <c r="C21" s="7"/>
      <c r="D21" s="7"/>
      <c r="E21" s="9" t="n">
        <f aca="false">E12+C20-D20</f>
        <v>309652.09</v>
      </c>
      <c r="F21" s="9"/>
    </row>
    <row r="22" customFormat="false" ht="13.2" hidden="false" customHeight="false" outlineLevel="0" collapsed="false">
      <c r="B22" s="13" t="s">
        <v>23</v>
      </c>
      <c r="C22" s="13"/>
      <c r="D22" s="13"/>
      <c r="E22" s="13"/>
      <c r="F22" s="13"/>
    </row>
    <row r="23" customFormat="false" ht="13.2" hidden="false" customHeight="false" outlineLevel="0" collapsed="false">
      <c r="B23" s="13"/>
      <c r="C23" s="13"/>
      <c r="D23" s="13"/>
      <c r="E23" s="13"/>
      <c r="F23" s="13"/>
    </row>
    <row r="24" customFormat="false" ht="17.4" hidden="false" customHeight="false" outlineLevel="0" collapsed="false">
      <c r="B24" s="14"/>
      <c r="C24" s="15"/>
      <c r="D24" s="15"/>
      <c r="E24" s="15"/>
      <c r="F24" s="16"/>
    </row>
    <row r="25" customFormat="false" ht="31.2" hidden="false" customHeight="false" outlineLevel="0" collapsed="false">
      <c r="B25" s="17" t="s">
        <v>24</v>
      </c>
      <c r="C25" s="17"/>
      <c r="D25" s="17" t="s">
        <v>25</v>
      </c>
      <c r="E25" s="18" t="s">
        <v>26</v>
      </c>
      <c r="F25" s="18" t="s">
        <v>27</v>
      </c>
    </row>
    <row r="26" customFormat="false" ht="15.6" hidden="false" customHeight="false" outlineLevel="0" collapsed="false">
      <c r="B26" s="19" t="s">
        <v>28</v>
      </c>
      <c r="C26" s="19"/>
      <c r="D26" s="19"/>
      <c r="E26" s="19"/>
      <c r="F26" s="19"/>
    </row>
    <row r="27" customFormat="false" ht="12.75" hidden="false" customHeight="true" outlineLevel="0" collapsed="false">
      <c r="B27" s="20" t="s">
        <v>29</v>
      </c>
      <c r="C27" s="20"/>
      <c r="D27" s="17" t="n">
        <v>4436.3</v>
      </c>
      <c r="E27" s="18" t="s">
        <v>30</v>
      </c>
      <c r="F27" s="21" t="n">
        <v>71897.04</v>
      </c>
    </row>
    <row r="28" customFormat="false" ht="67.5" hidden="false" customHeight="true" outlineLevel="0" collapsed="false">
      <c r="B28" s="20"/>
      <c r="C28" s="20"/>
      <c r="D28" s="17"/>
      <c r="E28" s="18"/>
      <c r="F28" s="21"/>
    </row>
    <row r="29" customFormat="false" ht="45.75" hidden="false" customHeight="true" outlineLevel="0" collapsed="false">
      <c r="B29" s="12" t="s">
        <v>31</v>
      </c>
      <c r="C29" s="12"/>
      <c r="D29" s="17" t="n">
        <v>4436.3</v>
      </c>
      <c r="E29" s="22" t="s">
        <v>32</v>
      </c>
      <c r="F29" s="23" t="n">
        <v>237443.52</v>
      </c>
    </row>
    <row r="30" customFormat="false" ht="46.8" hidden="false" customHeight="false" outlineLevel="0" collapsed="false">
      <c r="B30" s="24" t="s">
        <v>33</v>
      </c>
      <c r="C30" s="24"/>
      <c r="D30" s="17" t="n">
        <v>4436.3</v>
      </c>
      <c r="E30" s="22" t="s">
        <v>32</v>
      </c>
      <c r="F30" s="23" t="n">
        <v>225746.94</v>
      </c>
    </row>
    <row r="31" customFormat="false" ht="78" hidden="false" customHeight="false" outlineLevel="0" collapsed="false">
      <c r="B31" s="24" t="s">
        <v>34</v>
      </c>
      <c r="C31" s="24"/>
      <c r="D31" s="17" t="n">
        <v>4436.3</v>
      </c>
      <c r="E31" s="22" t="s">
        <v>35</v>
      </c>
      <c r="F31" s="23" t="n">
        <v>2877</v>
      </c>
    </row>
    <row r="32" customFormat="false" ht="15.6" hidden="false" customHeight="false" outlineLevel="0" collapsed="false">
      <c r="B32" s="19" t="s">
        <v>36</v>
      </c>
      <c r="C32" s="19"/>
      <c r="D32" s="19"/>
      <c r="E32" s="19"/>
      <c r="F32" s="19"/>
    </row>
    <row r="33" customFormat="false" ht="59.25" hidden="false" customHeight="true" outlineLevel="0" collapsed="false">
      <c r="A33" s="0" t="s">
        <v>37</v>
      </c>
      <c r="B33" s="25" t="s">
        <v>38</v>
      </c>
      <c r="C33" s="25"/>
      <c r="D33" s="26"/>
      <c r="E33" s="27" t="s">
        <v>39</v>
      </c>
      <c r="F33" s="28"/>
    </row>
    <row r="34" customFormat="false" ht="24.75" hidden="false" customHeight="true" outlineLevel="0" collapsed="false">
      <c r="B34" s="29" t="s">
        <v>40</v>
      </c>
      <c r="C34" s="29"/>
      <c r="D34" s="26"/>
      <c r="E34" s="27"/>
      <c r="F34" s="30" t="n">
        <v>4887.65</v>
      </c>
    </row>
    <row r="35" customFormat="false" ht="35.25" hidden="false" customHeight="true" outlineLevel="0" collapsed="false">
      <c r="B35" s="31" t="s">
        <v>41</v>
      </c>
      <c r="C35" s="31"/>
      <c r="D35" s="26"/>
      <c r="E35" s="27"/>
      <c r="F35" s="32" t="n">
        <v>9425.24</v>
      </c>
    </row>
    <row r="36" customFormat="false" ht="42" hidden="false" customHeight="true" outlineLevel="0" collapsed="false">
      <c r="B36" s="29" t="s">
        <v>42</v>
      </c>
      <c r="C36" s="29"/>
      <c r="D36" s="26"/>
      <c r="E36" s="27"/>
      <c r="F36" s="32" t="n">
        <v>99263.18</v>
      </c>
    </row>
    <row r="37" customFormat="false" ht="45.6" hidden="false" customHeight="true" outlineLevel="0" collapsed="false">
      <c r="B37" s="29" t="s">
        <v>43</v>
      </c>
      <c r="C37" s="29"/>
      <c r="D37" s="26"/>
      <c r="E37" s="27"/>
      <c r="F37" s="32" t="n">
        <v>47270.21</v>
      </c>
    </row>
    <row r="38" customFormat="false" ht="45.6" hidden="false" customHeight="true" outlineLevel="0" collapsed="false">
      <c r="B38" s="29" t="s">
        <v>44</v>
      </c>
      <c r="C38" s="29"/>
      <c r="D38" s="26"/>
      <c r="E38" s="27"/>
      <c r="F38" s="32" t="n">
        <v>40568.27</v>
      </c>
    </row>
    <row r="39" customFormat="false" ht="45.6" hidden="false" customHeight="true" outlineLevel="0" collapsed="false">
      <c r="B39" s="29" t="s">
        <v>45</v>
      </c>
      <c r="C39" s="29"/>
      <c r="D39" s="26"/>
      <c r="E39" s="27"/>
      <c r="F39" s="32" t="n">
        <v>205001.98</v>
      </c>
    </row>
    <row r="40" customFormat="false" ht="45.6" hidden="false" customHeight="true" outlineLevel="0" collapsed="false">
      <c r="B40" s="29" t="s">
        <v>46</v>
      </c>
      <c r="C40" s="29"/>
      <c r="D40" s="26"/>
      <c r="E40" s="27"/>
      <c r="F40" s="32" t="n">
        <v>11457.37</v>
      </c>
    </row>
    <row r="41" customFormat="false" ht="45.6" hidden="false" customHeight="true" outlineLevel="0" collapsed="false">
      <c r="B41" s="29" t="s">
        <v>47</v>
      </c>
      <c r="C41" s="29"/>
      <c r="D41" s="26"/>
      <c r="E41" s="27"/>
      <c r="F41" s="32" t="n">
        <v>6934.65</v>
      </c>
    </row>
    <row r="42" customFormat="false" ht="45.6" hidden="false" customHeight="true" outlineLevel="0" collapsed="false">
      <c r="B42" s="29" t="s">
        <v>48</v>
      </c>
      <c r="C42" s="29"/>
      <c r="D42" s="26"/>
      <c r="E42" s="27"/>
      <c r="F42" s="32" t="n">
        <v>4882.92</v>
      </c>
    </row>
    <row r="43" customFormat="false" ht="45.6" hidden="false" customHeight="true" outlineLevel="0" collapsed="false">
      <c r="B43" s="29" t="s">
        <v>49</v>
      </c>
      <c r="C43" s="29"/>
      <c r="D43" s="26"/>
      <c r="E43" s="27"/>
      <c r="F43" s="32" t="n">
        <v>21338</v>
      </c>
    </row>
    <row r="44" customFormat="false" ht="45.6" hidden="false" customHeight="true" outlineLevel="0" collapsed="false">
      <c r="B44" s="29" t="s">
        <v>50</v>
      </c>
      <c r="C44" s="29"/>
      <c r="D44" s="26"/>
      <c r="E44" s="27"/>
      <c r="F44" s="32" t="n">
        <v>19345.17</v>
      </c>
    </row>
    <row r="45" customFormat="false" ht="42.75" hidden="false" customHeight="true" outlineLevel="0" collapsed="false">
      <c r="B45" s="33" t="s">
        <v>51</v>
      </c>
      <c r="C45" s="33"/>
      <c r="D45" s="26"/>
      <c r="E45" s="27"/>
      <c r="F45" s="32" t="n">
        <v>99991.76</v>
      </c>
    </row>
    <row r="46" customFormat="false" ht="41.25" hidden="false" customHeight="true" outlineLevel="0" collapsed="false">
      <c r="B46" s="34" t="s">
        <v>52</v>
      </c>
      <c r="C46" s="34"/>
      <c r="D46" s="22"/>
      <c r="E46" s="18" t="s">
        <v>53</v>
      </c>
      <c r="F46" s="7" t="n">
        <v>0</v>
      </c>
    </row>
    <row r="47" customFormat="false" ht="25.5" hidden="false" customHeight="true" outlineLevel="0" collapsed="false">
      <c r="B47" s="35" t="s">
        <v>54</v>
      </c>
      <c r="C47" s="35"/>
      <c r="D47" s="7"/>
      <c r="E47" s="18" t="s">
        <v>39</v>
      </c>
      <c r="F47" s="19"/>
    </row>
    <row r="48" customFormat="false" ht="16.95" hidden="false" customHeight="true" outlineLevel="0" collapsed="false">
      <c r="B48" s="35"/>
      <c r="C48" s="35"/>
      <c r="D48" s="7"/>
      <c r="E48" s="18"/>
      <c r="F48" s="19"/>
    </row>
    <row r="49" customFormat="false" ht="16.95" hidden="false" customHeight="true" outlineLevel="0" collapsed="false">
      <c r="B49" s="35"/>
      <c r="C49" s="35"/>
      <c r="D49" s="7"/>
      <c r="E49" s="18"/>
      <c r="F49" s="19"/>
    </row>
    <row r="50" customFormat="false" ht="16.95" hidden="false" customHeight="true" outlineLevel="0" collapsed="false">
      <c r="B50" s="35"/>
      <c r="C50" s="35"/>
      <c r="D50" s="7"/>
      <c r="E50" s="18"/>
      <c r="F50" s="19"/>
    </row>
    <row r="51" customFormat="false" ht="16.95" hidden="false" customHeight="true" outlineLevel="0" collapsed="false">
      <c r="B51" s="35"/>
      <c r="C51" s="35"/>
      <c r="D51" s="7"/>
      <c r="E51" s="18"/>
      <c r="F51" s="19"/>
    </row>
    <row r="52" customFormat="false" ht="72" hidden="false" customHeight="true" outlineLevel="0" collapsed="false">
      <c r="B52" s="35" t="s">
        <v>55</v>
      </c>
      <c r="C52" s="35"/>
      <c r="D52" s="36"/>
      <c r="E52" s="27" t="s">
        <v>39</v>
      </c>
      <c r="F52" s="6"/>
    </row>
    <row r="53" customFormat="false" ht="28.5" hidden="false" customHeight="true" outlineLevel="0" collapsed="false">
      <c r="B53" s="29" t="s">
        <v>56</v>
      </c>
      <c r="C53" s="29"/>
      <c r="D53" s="36"/>
      <c r="E53" s="27"/>
      <c r="F53" s="18" t="n">
        <v>9136.11</v>
      </c>
    </row>
    <row r="54" customFormat="false" ht="30" hidden="false" customHeight="true" outlineLevel="0" collapsed="false">
      <c r="B54" s="34" t="s">
        <v>57</v>
      </c>
      <c r="C54" s="34"/>
      <c r="D54" s="37"/>
      <c r="E54" s="38"/>
      <c r="F54" s="39" t="n">
        <f aca="false">SUM(F33:F53)</f>
        <v>579502.51</v>
      </c>
    </row>
    <row r="55" customFormat="false" ht="23.85" hidden="false" customHeight="true" outlineLevel="0" collapsed="false">
      <c r="B55" s="34" t="s">
        <v>58</v>
      </c>
      <c r="C55" s="34"/>
      <c r="D55" s="37"/>
      <c r="E55" s="38"/>
      <c r="F55" s="39" t="n">
        <v>-48977.88</v>
      </c>
    </row>
    <row r="56" customFormat="false" ht="19.2" hidden="false" customHeight="true" outlineLevel="0" collapsed="false">
      <c r="B56" s="40" t="s">
        <v>59</v>
      </c>
      <c r="C56" s="40"/>
      <c r="D56" s="40"/>
      <c r="E56" s="40"/>
      <c r="F56" s="40"/>
    </row>
    <row r="57" customFormat="false" ht="48.75" hidden="false" customHeight="true" outlineLevel="0" collapsed="false">
      <c r="B57" s="12" t="s">
        <v>60</v>
      </c>
      <c r="C57" s="12"/>
      <c r="D57" s="17" t="n">
        <v>4436.3</v>
      </c>
      <c r="E57" s="18" t="s">
        <v>61</v>
      </c>
      <c r="F57" s="23" t="n">
        <v>85699.8</v>
      </c>
    </row>
    <row r="58" customFormat="false" ht="21.75" hidden="false" customHeight="true" outlineLevel="0" collapsed="false">
      <c r="B58" s="12" t="s">
        <v>62</v>
      </c>
      <c r="C58" s="12"/>
      <c r="D58" s="17" t="n">
        <v>4436.3</v>
      </c>
      <c r="E58" s="7"/>
      <c r="F58" s="23" t="n">
        <v>14752.25</v>
      </c>
    </row>
    <row r="59" customFormat="false" ht="22.5" hidden="false" customHeight="true" outlineLevel="0" collapsed="false">
      <c r="B59" s="24" t="s">
        <v>63</v>
      </c>
      <c r="C59" s="24"/>
      <c r="D59" s="17" t="n">
        <v>4436.3</v>
      </c>
      <c r="E59" s="7"/>
      <c r="F59" s="23" t="n">
        <v>12478.54</v>
      </c>
    </row>
    <row r="60" customFormat="false" ht="15.6" hidden="false" customHeight="false" outlineLevel="0" collapsed="false">
      <c r="B60" s="41" t="s">
        <v>64</v>
      </c>
      <c r="C60" s="41"/>
      <c r="D60" s="17" t="n">
        <v>4436.3</v>
      </c>
      <c r="E60" s="7"/>
      <c r="F60" s="23" t="n">
        <v>122478.24</v>
      </c>
    </row>
    <row r="61" customFormat="false" ht="15.6" hidden="false" customHeight="false" outlineLevel="0" collapsed="false">
      <c r="B61" s="41" t="s">
        <v>65</v>
      </c>
      <c r="C61" s="41"/>
      <c r="D61" s="17" t="n">
        <v>4436.3</v>
      </c>
      <c r="E61" s="7"/>
      <c r="F61" s="23" t="n">
        <v>188988.72</v>
      </c>
    </row>
    <row r="62" customFormat="false" ht="15.6" hidden="false" customHeight="false" outlineLevel="0" collapsed="false">
      <c r="B62" s="41" t="s">
        <v>66</v>
      </c>
      <c r="C62" s="41"/>
      <c r="D62" s="17" t="n">
        <v>4436.3</v>
      </c>
      <c r="E62" s="7"/>
      <c r="F62" s="23" t="n">
        <v>0</v>
      </c>
    </row>
    <row r="63" customFormat="false" ht="15.6" hidden="false" customHeight="false" outlineLevel="0" collapsed="false">
      <c r="B63" s="41" t="s">
        <v>67</v>
      </c>
      <c r="C63" s="41"/>
      <c r="D63" s="17" t="n">
        <v>4436.3</v>
      </c>
      <c r="E63" s="7"/>
      <c r="F63" s="23" t="n">
        <f aca="false">F64+F65+F67+F68+F66</f>
        <v>37740.76</v>
      </c>
    </row>
    <row r="64" customFormat="false" ht="15.6" hidden="false" customHeight="false" outlineLevel="0" collapsed="false">
      <c r="B64" s="24" t="s">
        <v>68</v>
      </c>
      <c r="C64" s="24"/>
      <c r="D64" s="17"/>
      <c r="E64" s="7"/>
      <c r="F64" s="23" t="n">
        <v>4962.5</v>
      </c>
    </row>
    <row r="65" customFormat="false" ht="15.6" hidden="false" customHeight="false" outlineLevel="0" collapsed="false">
      <c r="B65" s="24" t="s">
        <v>69</v>
      </c>
      <c r="C65" s="24"/>
      <c r="D65" s="17"/>
      <c r="E65" s="7"/>
      <c r="F65" s="23" t="n">
        <v>6000</v>
      </c>
    </row>
    <row r="66" customFormat="false" ht="35.25" hidden="false" customHeight="true" outlineLevel="0" collapsed="false">
      <c r="B66" s="12" t="s">
        <v>70</v>
      </c>
      <c r="C66" s="12"/>
      <c r="D66" s="17"/>
      <c r="E66" s="7"/>
      <c r="F66" s="23" t="n">
        <v>18419.17</v>
      </c>
    </row>
    <row r="67" customFormat="false" ht="15.6" hidden="false" customHeight="false" outlineLevel="0" collapsed="false">
      <c r="B67" s="24" t="s">
        <v>71</v>
      </c>
      <c r="C67" s="24"/>
      <c r="D67" s="17"/>
      <c r="E67" s="7"/>
      <c r="F67" s="23" t="n">
        <v>6873.13</v>
      </c>
    </row>
    <row r="68" customFormat="false" ht="32.25" hidden="false" customHeight="true" outlineLevel="0" collapsed="false">
      <c r="B68" s="12" t="s">
        <v>72</v>
      </c>
      <c r="C68" s="12"/>
      <c r="D68" s="17"/>
      <c r="E68" s="7"/>
      <c r="F68" s="23" t="n">
        <v>1485.96</v>
      </c>
    </row>
    <row r="70" customFormat="false" ht="15.6" hidden="false" customHeight="false" outlineLevel="0" collapsed="false">
      <c r="B70" s="42"/>
      <c r="C70" s="43"/>
      <c r="D70" s="43"/>
      <c r="E70" s="43"/>
      <c r="F70" s="43"/>
    </row>
    <row r="71" customFormat="false" ht="29.1" hidden="false" customHeight="true" outlineLevel="0" collapsed="false">
      <c r="B71" s="44" t="s">
        <v>73</v>
      </c>
      <c r="C71" s="44"/>
      <c r="D71" s="44"/>
      <c r="E71" s="44"/>
      <c r="F71" s="44"/>
    </row>
    <row r="72" customFormat="false" ht="9.7" hidden="false" customHeight="true" outlineLevel="0" collapsed="false">
      <c r="B72" s="44"/>
      <c r="C72" s="44"/>
      <c r="D72" s="44"/>
      <c r="E72" s="44"/>
      <c r="F72" s="44"/>
    </row>
    <row r="73" customFormat="false" ht="17.15" hidden="false" customHeight="true" outlineLevel="0" collapsed="false">
      <c r="B73" s="44" t="s">
        <v>74</v>
      </c>
      <c r="C73" s="44"/>
      <c r="D73" s="44"/>
      <c r="E73" s="44"/>
      <c r="F73" s="44"/>
    </row>
    <row r="74" customFormat="false" ht="9.7" hidden="false" customHeight="true" outlineLevel="0" collapsed="false">
      <c r="B74" s="3"/>
      <c r="C74" s="3"/>
      <c r="D74" s="3"/>
      <c r="E74" s="3"/>
      <c r="F74" s="3"/>
    </row>
    <row r="75" customFormat="false" ht="18.65" hidden="false" customHeight="true" outlineLevel="0" collapsed="false">
      <c r="B75" s="3" t="s">
        <v>75</v>
      </c>
      <c r="C75" s="3"/>
      <c r="D75" s="3"/>
      <c r="E75" s="3"/>
      <c r="F75" s="3"/>
    </row>
    <row r="76" customFormat="false" ht="8.95" hidden="false" customHeight="true" outlineLevel="0" collapsed="false">
      <c r="B76" s="3"/>
      <c r="C76" s="3"/>
      <c r="D76" s="3"/>
      <c r="E76" s="3"/>
      <c r="F76" s="3"/>
    </row>
    <row r="77" customFormat="false" ht="31.3" hidden="false" customHeight="true" outlineLevel="0" collapsed="false">
      <c r="B77" s="44" t="s">
        <v>76</v>
      </c>
      <c r="C77" s="44"/>
      <c r="D77" s="44"/>
      <c r="E77" s="44"/>
      <c r="F77" s="44"/>
    </row>
    <row r="78" customFormat="false" ht="27.6" hidden="false" customHeight="true" outlineLevel="0" collapsed="false">
      <c r="B78" s="3" t="s">
        <v>37</v>
      </c>
      <c r="C78" s="3"/>
      <c r="D78" s="3"/>
      <c r="E78" s="3"/>
      <c r="F78" s="3"/>
    </row>
    <row r="79" customFormat="false" ht="24.75" hidden="false" customHeight="true" outlineLevel="0" collapsed="false">
      <c r="B79" s="45" t="s">
        <v>77</v>
      </c>
      <c r="C79" s="45"/>
      <c r="D79" s="45"/>
      <c r="E79" s="45"/>
      <c r="F79" s="45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1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B22:F23"/>
    <mergeCell ref="B25:C25"/>
    <mergeCell ref="B26:F26"/>
    <mergeCell ref="B27:C28"/>
    <mergeCell ref="D27:D28"/>
    <mergeCell ref="E27:E28"/>
    <mergeCell ref="F27:F28"/>
    <mergeCell ref="B29:C29"/>
    <mergeCell ref="B30:C30"/>
    <mergeCell ref="B31:C31"/>
    <mergeCell ref="B32:F32"/>
    <mergeCell ref="B33:C33"/>
    <mergeCell ref="D33:D45"/>
    <mergeCell ref="E33:E45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51"/>
    <mergeCell ref="D47:D51"/>
    <mergeCell ref="E47:E51"/>
    <mergeCell ref="F47:F51"/>
    <mergeCell ref="B52:C52"/>
    <mergeCell ref="D52:D53"/>
    <mergeCell ref="E52:E53"/>
    <mergeCell ref="B53:C53"/>
    <mergeCell ref="B54:C54"/>
    <mergeCell ref="B55:C55"/>
    <mergeCell ref="B56:F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</mergeCells>
  <printOptions headings="false" gridLines="false" gridLinesSet="true" horizontalCentered="false" verticalCentered="false"/>
  <pageMargins left="0.122222222222222" right="0.122222222222222" top="0.527777777777778" bottom="0.172916666666667" header="0.511811023622047" footer="0.511811023622047"/>
  <pageSetup paperSize="9" scale="6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9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cp:lastPrinted>2023-03-30T13:43:45Z</cp:lastPrinted>
  <dcterms:modified xsi:type="dcterms:W3CDTF">2023-03-31T10:32:16Z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